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WEB_DIR_upload_delovni\utilities4promoting.com\calc-utilities\excel-bom-free\"/>
    </mc:Choice>
  </mc:AlternateContent>
  <bookViews>
    <workbookView xWindow="0" yWindow="450" windowWidth="11895" windowHeight="8910"/>
  </bookViews>
  <sheets>
    <sheet name="demo_bom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<sst xmlns="http://schemas.openxmlformats.org/spreadsheetml/2006/main" count="27" uniqueCount="25">
  <si>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BOM_demo</t>
  </si>
  <si>
    <t>BOM_demo_data</t>
  </si>
  <si>
    <t>BOM_demo_formulas</t>
  </si>
  <si>
    <t>BOM_demo_results</t>
  </si>
  <si>
    <t>a-1</t>
  </si>
  <si>
    <t>a-10</t>
  </si>
  <si>
    <t>a-2</t>
  </si>
  <si>
    <t>a-20</t>
  </si>
  <si>
    <t>a-3</t>
  </si>
  <si>
    <t>a-30</t>
  </si>
  <si>
    <t>a-300</t>
  </si>
  <si>
    <t>a-3000</t>
  </si>
  <si>
    <t>a-330</t>
  </si>
  <si>
    <t>a-40</t>
  </si>
  <si>
    <t>a-400</t>
  </si>
  <si>
    <t>a-4000</t>
  </si>
  <si>
    <t>a-500</t>
  </si>
  <si>
    <t>a-5000</t>
  </si>
  <si>
    <t>a-5100</t>
  </si>
  <si>
    <t>a-600</t>
  </si>
  <si>
    <t>a-6000</t>
  </si>
  <si>
    <t>a-7000</t>
  </si>
  <si>
    <t>a-7100</t>
  </si>
  <si>
    <t>a-7110</t>
  </si>
  <si>
    <t>a-7200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</si>
</sst>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indexed="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26"/>
  <sheetViews>
    <sheetView showFormulas="1" tabSelected="1" topLeftCell="G1" workbookViewId="0">
      <selection activeCell="F17" sqref="F17"/>
    </sheetView>
  </sheetViews>
  <sheetFormatPr defaultRowHeight="12.75" x14ac:dyDescent="0.25"/>
  <sheetData>
    <row r="1" spans="2:35" x14ac:dyDescent="0.25">
      <c r="B1" t="s">
        <v>0</v>
      </c>
    </row>
    <row r="2" spans="2:35" x14ac:dyDescent="0.25">
      <c r="E2" t="s">
        <v>1</v>
      </c>
      <c r="N2" t="s">
        <v>2</v>
      </c>
      <c r="AH2" t="s">
        <v>3</v>
      </c>
    </row>
    <row r="3" spans="2:35" x14ac:dyDescent="0.25">
      <c r="E3" t="s">
        <v>4</v>
      </c>
      <c r="F3">
        <v>10</v>
      </c>
      <c r="N3">
        <f>IF(E3&lt;&gt;"",F3,"")</f>
        <v>10</v>
      </c>
      <c r="O3">
        <f>IF(ISNUMBER(N3),N3,O2)</f>
        <v>10</v>
      </c>
      <c r="P3" t="str">
        <f>IF(ISNUMBER(G3),G3,"")</f>
        <v/>
      </c>
      <c r="Q3" t="str">
        <f>IF(ISNUMBER(H3),H3,"")</f>
        <v/>
      </c>
      <c r="R3" t="str">
        <f>IF(ISNUMBER(I3),I3,"")</f>
        <v/>
      </c>
      <c r="S3" t="str">
        <f>IF(ISNUMBER(J3),J3,"")</f>
        <v/>
      </c>
      <c r="T3" t="str">
        <f>IF(ISNUMBER(K3),K3,"")</f>
        <v/>
      </c>
      <c r="U3" t="str">
        <f>IF(ISNUMBER(P3),(P3*O3),"")</f>
        <v/>
      </c>
      <c r="V3" t="str">
        <f>IF(ISNUMBER(Q3),(LOOKUP(2,1/(U2:U$3&lt;&gt;""),U2:U$3)*Q3),"")</f>
        <v/>
      </c>
      <c r="W3" t="str">
        <f>IF(ISNUMBER(R3),(LOOKUP(2,1/(V2:V$3&lt;&gt;""),V2:V$3)*R3),"")</f>
        <v/>
      </c>
      <c r="X3" t="str">
        <f>IF(ISNUMBER(S3),(LOOKUP(2,1/(W2:W$3&lt;&gt;""),W2:W$3)*S3),"")</f>
        <v/>
      </c>
      <c r="Y3" t="str">
        <f>IF(ISNUMBER(T3),(LOOKUP(2,1/(X2:X$3&lt;&gt;""),X2:X$3)*T3),"")</f>
        <v/>
      </c>
      <c r="Z3" t="str">
        <f>IF(ISNUMBER(U3),IF(AND(V3="",V4=""),F3,""),IF(AND(ISNUMBER(O3),ISNUMBER(O2)),IF((AND(O3&lt;&gt;O2,O3&lt;&gt;O4)),E3,""),""))</f>
        <v/>
      </c>
      <c r="AA3" t="str">
        <f>IF(ISNUMBER(V3),IF(AND(W3="",W4=""),G3,""),"")</f>
        <v/>
      </c>
      <c r="AB3" t="str">
        <f>IF(ISNUMBER(W3),IF(AND(X3="",X4=""),H3,""),"")</f>
        <v/>
      </c>
      <c r="AC3" t="str">
        <f>IF(ISNUMBER(X3),IF(AND(Y3="",Y4=""),I3,""),"")</f>
        <v/>
      </c>
      <c r="AD3" t="str">
        <f>IF(ISNUMBER(Y3),IF(AND(Z3="",Z4=""),J3,""),"")</f>
        <v/>
      </c>
      <c r="AE3" t="str">
        <f>_xlfn.XLOOKUP("*",Z3:AD3,Z3:AD3,"",1)</f>
        <v/>
      </c>
      <c r="AF3">
        <f>IF(AND(AE3&lt;&gt;"",MAX(U3:Y3)&gt;0),IF(MAX(U3:Y3)&gt;0,MAX(U3:Y3),""),N3)</f>
        <v>10</v>
      </c>
      <c r="AG3" t="str">
        <f>IF(AE3="","",IF(COUNTIF(AE2:AE$3,AE3)&gt;0,"",SUMIF(AE$3:AE$25,AE3,AF$3:AF$25)))</f>
        <v/>
      </c>
      <c r="AH3" t="str">
        <f>IF(AG3&lt;&gt;"",AE3,"")</f>
        <v/>
      </c>
      <c r="AI3" t="str">
        <f>AG3</f>
        <v/>
      </c>
    </row>
    <row r="4" spans="2:35" x14ac:dyDescent="0.25">
      <c r="F4" t="s">
        <v>5</v>
      </c>
      <c r="G4">
        <v>10</v>
      </c>
      <c r="N4" t="str">
        <f>IF(E4&lt;&gt;"",F4,"")</f>
        <v/>
      </c>
      <c r="O4">
        <f>IF(ISNUMBER(N4),N4,O3)</f>
        <v>10</v>
      </c>
      <c r="P4">
        <f>IF(ISNUMBER(G4),G4,"")</f>
        <v>10</v>
      </c>
      <c r="Q4" t="str">
        <f>IF(ISNUMBER(H4),H4,"")</f>
        <v/>
      </c>
      <c r="R4" t="str">
        <f>IF(ISNUMBER(I4),I4,"")</f>
        <v/>
      </c>
      <c r="S4" t="str">
        <f>IF(ISNUMBER(J4),J4,"")</f>
        <v/>
      </c>
      <c r="T4" t="str">
        <f>IF(ISNUMBER(K4),K4,"")</f>
        <v/>
      </c>
      <c r="U4">
        <f>IF(ISNUMBER(P4),(P4*O4),"")</f>
        <v>100</v>
      </c>
      <c r="V4" t="str">
        <f>IF(ISNUMBER(Q4),(LOOKUP(2,1/(U$3:U3&lt;&gt;""),U$3:U3)*Q4),"")</f>
        <v/>
      </c>
      <c r="W4" t="str">
        <f>IF(ISNUMBER(R4),(LOOKUP(2,1/(V$3:V3&lt;&gt;""),V$3:V3)*R4),"")</f>
        <v/>
      </c>
      <c r="X4" t="str">
        <f>IF(ISNUMBER(S4),(LOOKUP(2,1/(W$3:W3&lt;&gt;""),W$3:W3)*S4),"")</f>
        <v/>
      </c>
      <c r="Y4" t="str">
        <f>IF(ISNUMBER(T4),(LOOKUP(2,1/(X$3:X3&lt;&gt;""),X$3:X3)*T4),"")</f>
        <v/>
      </c>
      <c r="Z4" t="str">
        <f>IF(ISNUMBER(U4),IF(AND(V4="",V5=""),F4,""),IF(AND(ISNUMBER(O4),ISNUMBER(O3)),IF((AND(O4&lt;&gt;O3,O4&lt;&gt;O5)),E4,""),""))</f>
        <v>a-10</v>
      </c>
      <c r="AA4" t="str">
        <f>IF(ISNUMBER(V4),IF(AND(W4="",W5=""),G4,""),"")</f>
        <v/>
      </c>
      <c r="AB4" t="str">
        <f>IF(ISNUMBER(W4),IF(AND(X4="",X5=""),H4,""),"")</f>
        <v/>
      </c>
      <c r="AC4" t="str">
        <f>IF(ISNUMBER(X4),IF(AND(Y4="",Y5=""),I4,""),"")</f>
        <v/>
      </c>
      <c r="AD4" t="str">
        <f>IF(ISNUMBER(Y4),IF(AND(Z4="",Z5=""),J4,""),"")</f>
        <v/>
      </c>
      <c r="AE4" t="str">
        <f>_xlfn.XLOOKUP("*",Z4:AD4,Z4:AD4,"",1)</f>
        <v>a-10</v>
      </c>
      <c r="AF4">
        <f>IF(AND(AE4&lt;&gt;"",MAX(U4:Y4)&gt;0),IF(MAX(U4:Y4)&gt;0,MAX(U4:Y4),""),N4)</f>
        <v>100</v>
      </c>
      <c r="AG4">
        <f>IF(AE4="","",IF(COUNTIF(AE3:AE$3,AE4)&gt;0,"",SUMIF(AE$3:AE$25,AE4,AF$3:AF$25)))</f>
        <v>100</v>
      </c>
      <c r="AH4" t="str">
        <f>IF(AG4&lt;&gt;"",AE4,"")</f>
        <v>a-10</v>
      </c>
      <c r="AI4">
        <f>AG4</f>
        <v>100</v>
      </c>
    </row>
    <row r="5" spans="2:35" x14ac:dyDescent="0.25">
      <c r="F5" t="s">
        <v>7</v>
      </c>
      <c r="G5">
        <v>20</v>
      </c>
      <c r="N5" t="str">
        <f>IF(E5&lt;&gt;"",F5,"")</f>
        <v/>
      </c>
      <c r="O5">
        <f>IF(ISNUMBER(N5),N5,O4)</f>
        <v>10</v>
      </c>
      <c r="P5">
        <f>IF(ISNUMBER(G5),G5,"")</f>
        <v>20</v>
      </c>
      <c r="Q5" t="str">
        <f>IF(ISNUMBER(H5),H5,"")</f>
        <v/>
      </c>
      <c r="R5" t="str">
        <f>IF(ISNUMBER(I5),I5,"")</f>
        <v/>
      </c>
      <c r="S5" t="str">
        <f>IF(ISNUMBER(J5),J5,"")</f>
        <v/>
      </c>
      <c r="T5" t="str">
        <f>IF(ISNUMBER(K5),K5,"")</f>
        <v/>
      </c>
      <c r="U5">
        <f>IF(ISNUMBER(P5),(P5*O5),"")</f>
        <v>200</v>
      </c>
      <c r="V5" t="str">
        <f>IF(ISNUMBER(Q5),(LOOKUP(2,1/(U$3:U4&lt;&gt;""),U$3:U4)*Q5),"")</f>
        <v/>
      </c>
      <c r="W5" t="str">
        <f>IF(ISNUMBER(R5),(LOOKUP(2,1/(V$3:V4&lt;&gt;""),V$3:V4)*R5),"")</f>
        <v/>
      </c>
      <c r="X5" t="str">
        <f>IF(ISNUMBER(S5),(LOOKUP(2,1/(W$3:W4&lt;&gt;""),W$3:W4)*S5),"")</f>
        <v/>
      </c>
      <c r="Y5" t="str">
        <f>IF(ISNUMBER(T5),(LOOKUP(2,1/(X$3:X4&lt;&gt;""),X$3:X4)*T5),"")</f>
        <v/>
      </c>
      <c r="Z5" t="str">
        <f>IF(ISNUMBER(U5),IF(AND(V5="",V6=""),F5,""),IF(AND(ISNUMBER(O5),ISNUMBER(O4)),IF((AND(O5&lt;&gt;O4,O5&lt;&gt;O6)),E5,""),""))</f>
        <v>a-20</v>
      </c>
      <c r="AA5" t="str">
        <f>IF(ISNUMBER(V5),IF(AND(W5="",W6=""),G5,""),"")</f>
        <v/>
      </c>
      <c r="AB5" t="str">
        <f>IF(ISNUMBER(W5),IF(AND(X5="",X6=""),H5,""),"")</f>
        <v/>
      </c>
      <c r="AC5" t="str">
        <f>IF(ISNUMBER(X5),IF(AND(Y5="",Y6=""),I5,""),"")</f>
        <v/>
      </c>
      <c r="AD5" t="str">
        <f>IF(ISNUMBER(Y5),IF(AND(Z5="",Z6=""),J5,""),"")</f>
        <v/>
      </c>
      <c r="AE5" t="str">
        <f>_xlfn.XLOOKUP("*",Z5:AD5,Z5:AD5,"",1)</f>
        <v>a-20</v>
      </c>
      <c r="AF5">
        <f>IF(AND(AE5&lt;&gt;"",MAX(U5:Y5)&gt;0),IF(MAX(U5:Y5)&gt;0,MAX(U5:Y5),""),N5)</f>
        <v>200</v>
      </c>
      <c r="AG5">
        <f>IF(AE5="","",IF(COUNTIF(AE$3:AE4,AE5)&gt;0,"",SUMIF(AE$3:AE$25,AE5,AF$3:AF$25)))</f>
        <v>200</v>
      </c>
      <c r="AH5" t="str">
        <f>IF(AG5&lt;&gt;"",AE5,"")</f>
        <v>a-20</v>
      </c>
      <c r="AI5">
        <f>AG5</f>
        <v>200</v>
      </c>
    </row>
    <row r="6" spans="2:35" x14ac:dyDescent="0.25">
      <c r="F6" t="s">
        <v>9</v>
      </c>
      <c r="G6">
        <v>30</v>
      </c>
      <c r="N6" t="str">
        <f>IF(E6&lt;&gt;"",F6,"")</f>
        <v/>
      </c>
      <c r="O6">
        <f>IF(ISNUMBER(N6),N6,O5)</f>
        <v>10</v>
      </c>
      <c r="P6">
        <f>IF(ISNUMBER(G6),G6,"")</f>
        <v>30</v>
      </c>
      <c r="Q6" t="str">
        <f>IF(ISNUMBER(H6),H6,"")</f>
        <v/>
      </c>
      <c r="R6" t="str">
        <f>IF(ISNUMBER(I6),I6,"")</f>
        <v/>
      </c>
      <c r="S6" t="str">
        <f>IF(ISNUMBER(J6),J6,"")</f>
        <v/>
      </c>
      <c r="T6" t="str">
        <f>IF(ISNUMBER(K6),K6,"")</f>
        <v/>
      </c>
      <c r="U6">
        <f>IF(ISNUMBER(P6),(P6*O6),"")</f>
        <v>300</v>
      </c>
      <c r="V6" t="str">
        <f>IF(ISNUMBER(Q6),(LOOKUP(2,1/(U$3:U5&lt;&gt;""),U$3:U5)*Q6),"")</f>
        <v/>
      </c>
      <c r="W6" t="str">
        <f>IF(ISNUMBER(R6),(LOOKUP(2,1/(V$3:V5&lt;&gt;""),V$3:V5)*R6),"")</f>
        <v/>
      </c>
      <c r="X6" t="str">
        <f>IF(ISNUMBER(S6),(LOOKUP(2,1/(W$3:W5&lt;&gt;""),W$3:W5)*S6),"")</f>
        <v/>
      </c>
      <c r="Y6" t="str">
        <f>IF(ISNUMBER(T6),(LOOKUP(2,1/(X$3:X5&lt;&gt;""),X$3:X5)*T6),"")</f>
        <v/>
      </c>
      <c r="Z6" t="str">
        <f>IF(ISNUMBER(U6),IF(AND(V6="",V7=""),F6,""),IF(AND(ISNUMBER(O6),ISNUMBER(O5)),IF((AND(O6&lt;&gt;O5,O6&lt;&gt;O7)),E6,""),""))</f>
        <v/>
      </c>
      <c r="AA6" t="str">
        <f>IF(ISNUMBER(V6),IF(AND(W6="",W7=""),G6,""),"")</f>
        <v/>
      </c>
      <c r="AB6" t="str">
        <f>IF(ISNUMBER(W6),IF(AND(X6="",X7=""),H6,""),"")</f>
        <v/>
      </c>
      <c r="AC6" t="str">
        <f>IF(ISNUMBER(X6),IF(AND(Y6="",Y7=""),I6,""),"")</f>
        <v/>
      </c>
      <c r="AD6" t="str">
        <f>IF(ISNUMBER(Y6),IF(AND(Z6="",Z7=""),J6,""),"")</f>
        <v/>
      </c>
      <c r="AE6" t="str">
        <f>_xlfn.XLOOKUP("*",Z6:AD6,Z6:AD6,"",1)</f>
        <v/>
      </c>
      <c r="AF6" t="str">
        <f>IF(AND(AE6&lt;&gt;"",MAX(U6:Y6)&gt;0),IF(MAX(U6:Y6)&gt;0,MAX(U6:Y6),""),N6)</f>
        <v/>
      </c>
      <c r="AG6" t="str">
        <f>IF(AE6="","",IF(COUNTIF(AE$3:AE5,AE6)&gt;0,"",SUMIF(AE$3:AE$25,AE6,AF$3:AF$25)))</f>
        <v/>
      </c>
      <c r="AH6" t="str">
        <f>IF(AG6&lt;&gt;"",AE6,"")</f>
        <v/>
      </c>
      <c r="AI6" t="str">
        <f>AG6</f>
        <v/>
      </c>
    </row>
    <row r="7" spans="2:35" x14ac:dyDescent="0.25">
      <c r="G7" t="s">
        <v>10</v>
      </c>
      <c r="H7">
        <v>2</v>
      </c>
      <c r="N7" t="str">
        <f>IF(E7&lt;&gt;"",F7,"")</f>
        <v/>
      </c>
      <c r="O7">
        <f>IF(ISNUMBER(N7),N7,O6)</f>
        <v>10</v>
      </c>
      <c r="P7" t="str">
        <f>IF(ISNUMBER(G7),G7,"")</f>
        <v/>
      </c>
      <c r="Q7">
        <f>IF(ISNUMBER(H7),H7,"")</f>
        <v>2</v>
      </c>
      <c r="R7" t="str">
        <f>IF(ISNUMBER(I7),I7,"")</f>
        <v/>
      </c>
      <c r="S7" t="str">
        <f>IF(ISNUMBER(J7),J7,"")</f>
        <v/>
      </c>
      <c r="T7" t="str">
        <f>IF(ISNUMBER(K7),K7,"")</f>
        <v/>
      </c>
      <c r="U7" t="str">
        <f>IF(ISNUMBER(P7),(P7*O7),"")</f>
        <v/>
      </c>
      <c r="V7">
        <f>IF(ISNUMBER(Q7),(LOOKUP(2,1/(U$3:U6&lt;&gt;""),U$3:U6)*Q7),"")</f>
        <v>600</v>
      </c>
      <c r="W7" t="str">
        <f>IF(ISNUMBER(R7),(LOOKUP(2,1/(V$3:V6&lt;&gt;""),V$3:V6)*R7),"")</f>
        <v/>
      </c>
      <c r="X7" t="str">
        <f>IF(ISNUMBER(S7),(LOOKUP(2,1/(W$3:W6&lt;&gt;""),W$3:W6)*S7),"")</f>
        <v/>
      </c>
      <c r="Y7" t="str">
        <f>IF(ISNUMBER(T7),(LOOKUP(2,1/(X$3:X6&lt;&gt;""),X$3:X6)*T7),"")</f>
        <v/>
      </c>
      <c r="Z7" t="str">
        <f>IF(ISNUMBER(U7),IF(AND(V7="",V8=""),F7,""),IF(AND(ISNUMBER(O7),ISNUMBER(O6)),IF((AND(O7&lt;&gt;O6,O7&lt;&gt;O8)),E7,""),""))</f>
        <v/>
      </c>
      <c r="AA7" t="str">
        <f>IF(ISNUMBER(V7),IF(AND(W7="",W8=""),G7,""),"")</f>
        <v/>
      </c>
      <c r="AB7" t="str">
        <f>IF(ISNUMBER(W7),IF(AND(X7="",X8=""),H7,""),"")</f>
        <v/>
      </c>
      <c r="AC7" t="str">
        <f>IF(ISNUMBER(X7),IF(AND(Y7="",Y8=""),I7,""),"")</f>
        <v/>
      </c>
      <c r="AD7" t="str">
        <f>IF(ISNUMBER(Y7),IF(AND(Z7="",Z8=""),J7,""),"")</f>
        <v/>
      </c>
      <c r="AE7" t="str">
        <f>_xlfn.XLOOKUP("*",Z7:AD7,Z7:AD7,"",1)</f>
        <v/>
      </c>
      <c r="AF7" t="str">
        <f>IF(AND(AE7&lt;&gt;"",MAX(U7:Y7)&gt;0),IF(MAX(U7:Y7)&gt;0,MAX(U7:Y7),""),N7)</f>
        <v/>
      </c>
      <c r="AG7" t="str">
        <f>IF(AE7="","",IF(COUNTIF(AE$3:AE6,AE7)&gt;0,"",SUMIF(AE$3:AE$25,AE7,AF$3:AF$25)))</f>
        <v/>
      </c>
      <c r="AH7" t="str">
        <f>IF(AG7&lt;&gt;"",AE7,"")</f>
        <v/>
      </c>
      <c r="AI7" t="str">
        <f>AG7</f>
        <v/>
      </c>
    </row>
    <row r="8" spans="2:35" x14ac:dyDescent="0.25">
      <c r="H8" t="s">
        <v>11</v>
      </c>
      <c r="I8">
        <v>5</v>
      </c>
      <c r="N8" t="str">
        <f>IF(E8&lt;&gt;"",F8,"")</f>
        <v/>
      </c>
      <c r="O8">
        <f>IF(ISNUMBER(N8),N8,O7)</f>
        <v>10</v>
      </c>
      <c r="P8" t="str">
        <f>IF(ISNUMBER(G8),G8,"")</f>
        <v/>
      </c>
      <c r="Q8" t="str">
        <f>IF(ISNUMBER(H8),H8,"")</f>
        <v/>
      </c>
      <c r="R8">
        <f>IF(ISNUMBER(I8),I8,"")</f>
        <v>5</v>
      </c>
      <c r="S8" t="str">
        <f>IF(ISNUMBER(J8),J8,"")</f>
        <v/>
      </c>
      <c r="T8" t="str">
        <f>IF(ISNUMBER(K8),K8,"")</f>
        <v/>
      </c>
      <c r="U8" t="str">
        <f>IF(ISNUMBER(P8),(P8*O8),"")</f>
        <v/>
      </c>
      <c r="V8" t="str">
        <f>IF(ISNUMBER(Q8),(LOOKUP(2,1/(U$3:U7&lt;&gt;""),U$3:U7)*Q8),"")</f>
        <v/>
      </c>
      <c r="W8">
        <f>IF(ISNUMBER(R8),(LOOKUP(2,1/(V$3:V7&lt;&gt;""),V$3:V7)*R8),"")</f>
        <v>3000</v>
      </c>
      <c r="X8" t="str">
        <f>IF(ISNUMBER(S8),(LOOKUP(2,1/(W$3:W7&lt;&gt;""),W$3:W7)*S8),"")</f>
        <v/>
      </c>
      <c r="Y8" t="str">
        <f>IF(ISNUMBER(T8),(LOOKUP(2,1/(X$3:X7&lt;&gt;""),X$3:X7)*T8),"")</f>
        <v/>
      </c>
      <c r="Z8" t="str">
        <f>IF(ISNUMBER(U8),IF(AND(V8="",V9=""),F8,""),IF(AND(ISNUMBER(O8),ISNUMBER(O7)),IF((AND(O8&lt;&gt;O7,O8&lt;&gt;O9)),E8,""),""))</f>
        <v/>
      </c>
      <c r="AA8" t="str">
        <f>IF(ISNUMBER(V8),IF(AND(W8="",W9=""),G8,""),"")</f>
        <v/>
      </c>
      <c r="AB8" t="str">
        <f>IF(ISNUMBER(W8),IF(AND(X8="",X9=""),H8,""),"")</f>
        <v>a-3000</v>
      </c>
      <c r="AC8" t="str">
        <f>IF(ISNUMBER(X8),IF(AND(Y8="",Y9=""),I8,""),"")</f>
        <v/>
      </c>
      <c r="AD8" t="str">
        <f>IF(ISNUMBER(Y8),IF(AND(Z8="",Z9=""),J8,""),"")</f>
        <v/>
      </c>
      <c r="AE8" t="str">
        <f>_xlfn.XLOOKUP("*",Z8:AD8,Z8:AD8,"",1)</f>
        <v>a-3000</v>
      </c>
      <c r="AF8">
        <f>IF(AND(AE8&lt;&gt;"",MAX(U8:Y8)&gt;0),IF(MAX(U8:Y8)&gt;0,MAX(U8:Y8),""),N8)</f>
        <v>3000</v>
      </c>
      <c r="AG8">
        <f>IF(AE8="","",IF(COUNTIF(AE$3:AE7,AE8)&gt;0,"",SUMIF(AE$3:AE$25,AE8,AF$3:AF$25)))</f>
        <v>3000</v>
      </c>
      <c r="AH8" t="str">
        <f>IF(AG8&lt;&gt;"",AE8,"")</f>
        <v>a-3000</v>
      </c>
      <c r="AI8">
        <f>AG8</f>
        <v>3000</v>
      </c>
    </row>
    <row r="9" spans="2:35" x14ac:dyDescent="0.25">
      <c r="H9" t="s">
        <v>15</v>
      </c>
      <c r="I9">
        <v>10</v>
      </c>
      <c r="N9" t="str">
        <f>IF(E9&lt;&gt;"",F9,"")</f>
        <v/>
      </c>
      <c r="O9">
        <f>IF(ISNUMBER(N9),N9,O8)</f>
        <v>10</v>
      </c>
      <c r="P9" t="str">
        <f>IF(ISNUMBER(G9),G9,"")</f>
        <v/>
      </c>
      <c r="Q9" t="str">
        <f>IF(ISNUMBER(H9),H9,"")</f>
        <v/>
      </c>
      <c r="R9">
        <f>IF(ISNUMBER(I9),I9,"")</f>
        <v>10</v>
      </c>
      <c r="S9" t="str">
        <f>IF(ISNUMBER(J9),J9,"")</f>
        <v/>
      </c>
      <c r="T9" t="str">
        <f>IF(ISNUMBER(K9),K9,"")</f>
        <v/>
      </c>
      <c r="U9" t="str">
        <f>IF(ISNUMBER(P9),(P9*O9),"")</f>
        <v/>
      </c>
      <c r="V9" t="str">
        <f>IF(ISNUMBER(Q9),(LOOKUP(2,1/(U$3:U8&lt;&gt;""),U$3:U8)*Q9),"")</f>
        <v/>
      </c>
      <c r="W9">
        <f>IF(ISNUMBER(R9),(LOOKUP(2,1/(V$3:V8&lt;&gt;""),V$3:V8)*R9),"")</f>
        <v>6000</v>
      </c>
      <c r="X9" t="str">
        <f>IF(ISNUMBER(S9),(LOOKUP(2,1/(W$3:W8&lt;&gt;""),W$3:W8)*S9),"")</f>
        <v/>
      </c>
      <c r="Y9" t="str">
        <f>IF(ISNUMBER(T9),(LOOKUP(2,1/(X$3:X8&lt;&gt;""),X$3:X8)*T9),"")</f>
        <v/>
      </c>
      <c r="Z9" t="str">
        <f>IF(ISNUMBER(U9),IF(AND(V9="",V10=""),F9,""),IF(AND(ISNUMBER(O9),ISNUMBER(O8)),IF((AND(O9&lt;&gt;O8,O9&lt;&gt;O10)),E9,""),""))</f>
        <v/>
      </c>
      <c r="AA9" t="str">
        <f>IF(ISNUMBER(V9),IF(AND(W9="",W10=""),G9,""),"")</f>
        <v/>
      </c>
      <c r="AB9" t="str">
        <f>IF(ISNUMBER(W9),IF(AND(X9="",X10=""),H9,""),"")</f>
        <v>a-4000</v>
      </c>
      <c r="AC9" t="str">
        <f>IF(ISNUMBER(X9),IF(AND(Y9="",Y10=""),I9,""),"")</f>
        <v/>
      </c>
      <c r="AD9" t="str">
        <f>IF(ISNUMBER(Y9),IF(AND(Z9="",Z10=""),J9,""),"")</f>
        <v/>
      </c>
      <c r="AE9" t="str">
        <f>_xlfn.XLOOKUP("*",Z9:AD9,Z9:AD9,"",1)</f>
        <v>a-4000</v>
      </c>
      <c r="AF9">
        <f>IF(AND(AE9&lt;&gt;"",MAX(U9:Y9)&gt;0),IF(MAX(U9:Y9)&gt;0,MAX(U9:Y9),""),N9)</f>
        <v>6000</v>
      </c>
      <c r="AG9">
        <f>IF(AE9="","",IF(COUNTIF(AE$3:AE8,AE9)&gt;0,"",SUMIF(AE$3:AE$25,AE9,AF$3:AF$25)))</f>
        <v>7500</v>
      </c>
      <c r="AH9" t="str">
        <f>IF(AG9&lt;&gt;"",AE9,"")</f>
        <v>a-4000</v>
      </c>
      <c r="AI9">
        <f>AG9</f>
        <v>7500</v>
      </c>
    </row>
    <row r="10" spans="2:35" x14ac:dyDescent="0.25">
      <c r="G10" t="s">
        <v>14</v>
      </c>
      <c r="H10">
        <v>5</v>
      </c>
      <c r="N10" t="str">
        <f>IF(E10&lt;&gt;"",F10,"")</f>
        <v/>
      </c>
      <c r="O10">
        <f>IF(ISNUMBER(N10),N10,O9)</f>
        <v>10</v>
      </c>
      <c r="P10" t="str">
        <f>IF(ISNUMBER(G10),G10,"")</f>
        <v/>
      </c>
      <c r="Q10">
        <f>IF(ISNUMBER(H10),H10,"")</f>
        <v>5</v>
      </c>
      <c r="R10" t="str">
        <f>IF(ISNUMBER(I10),I10,"")</f>
        <v/>
      </c>
      <c r="S10" t="str">
        <f>IF(ISNUMBER(J10),J10,"")</f>
        <v/>
      </c>
      <c r="T10" t="str">
        <f>IF(ISNUMBER(K10),K10,"")</f>
        <v/>
      </c>
      <c r="U10" t="str">
        <f>IF(ISNUMBER(P10),(P10*O10),"")</f>
        <v/>
      </c>
      <c r="V10">
        <f>IF(ISNUMBER(Q10),(LOOKUP(2,1/(U$3:U9&lt;&gt;""),U$3:U9)*Q10),"")</f>
        <v>1500</v>
      </c>
      <c r="W10" t="str">
        <f>IF(ISNUMBER(R10),(LOOKUP(2,1/(V$3:V9&lt;&gt;""),V$3:V9)*R10),"")</f>
        <v/>
      </c>
      <c r="X10" t="str">
        <f>IF(ISNUMBER(S10),(LOOKUP(2,1/(W$3:W9&lt;&gt;""),W$3:W9)*S10),"")</f>
        <v/>
      </c>
      <c r="Y10" t="str">
        <f>IF(ISNUMBER(T10),(LOOKUP(2,1/(X$3:X9&lt;&gt;""),X$3:X9)*T10),"")</f>
        <v/>
      </c>
      <c r="Z10" t="str">
        <f>IF(ISNUMBER(U10),IF(AND(V10="",V11=""),F10,""),IF(AND(ISNUMBER(O10),ISNUMBER(O9)),IF((AND(O10&lt;&gt;O9,O10&lt;&gt;O11)),E10,""),""))</f>
        <v/>
      </c>
      <c r="AA10" t="str">
        <f>IF(ISNUMBER(V10),IF(AND(W10="",W11=""),G10,""),"")</f>
        <v/>
      </c>
      <c r="AB10" t="str">
        <f>IF(ISNUMBER(W10),IF(AND(X10="",X11=""),H10,""),"")</f>
        <v/>
      </c>
      <c r="AC10" t="str">
        <f>IF(ISNUMBER(X10),IF(AND(Y10="",Y11=""),I10,""),"")</f>
        <v/>
      </c>
      <c r="AD10" t="str">
        <f>IF(ISNUMBER(Y10),IF(AND(Z10="",Z11=""),J10,""),"")</f>
        <v/>
      </c>
      <c r="AE10" t="str">
        <f>_xlfn.XLOOKUP("*",Z10:AD10,Z10:AD10,"",1)</f>
        <v/>
      </c>
      <c r="AF10" t="str">
        <f>IF(AND(AE10&lt;&gt;"",MAX(U10:Y10)&gt;0),IF(MAX(U10:Y10)&gt;0,MAX(U10:Y10),""),N10)</f>
        <v/>
      </c>
      <c r="AG10" t="str">
        <f>IF(AE10="","",IF(COUNTIF(AE$3:AE9,AE10)&gt;0,"",SUMIF(AE$3:AE$25,AE10,AF$3:AF$25)))</f>
        <v/>
      </c>
      <c r="AH10" t="str">
        <f>IF(AG10&lt;&gt;"",AE10,"")</f>
        <v/>
      </c>
      <c r="AI10" t="str">
        <f>AG10</f>
        <v/>
      </c>
    </row>
    <row r="11" spans="2:35" x14ac:dyDescent="0.25">
      <c r="H11" t="s">
        <v>17</v>
      </c>
      <c r="I11">
        <v>5</v>
      </c>
      <c r="N11" t="str">
        <f>IF(E11&lt;&gt;"",F11,"")</f>
        <v/>
      </c>
      <c r="O11">
        <f>IF(ISNUMBER(N11),N11,O10)</f>
        <v>10</v>
      </c>
      <c r="P11" t="str">
        <f>IF(ISNUMBER(G11),G11,"")</f>
        <v/>
      </c>
      <c r="Q11" t="str">
        <f>IF(ISNUMBER(H11),H11,"")</f>
        <v/>
      </c>
      <c r="R11">
        <f>IF(ISNUMBER(I11),I11,"")</f>
        <v>5</v>
      </c>
      <c r="S11" t="str">
        <f>IF(ISNUMBER(J11),J11,"")</f>
        <v/>
      </c>
      <c r="T11" t="str">
        <f>IF(ISNUMBER(K11),K11,"")</f>
        <v/>
      </c>
      <c r="U11" t="str">
        <f>IF(ISNUMBER(P11),(P11*O11),"")</f>
        <v/>
      </c>
      <c r="V11" t="str">
        <f>IF(ISNUMBER(Q11),(LOOKUP(2,1/(U$3:U10&lt;&gt;""),U$3:U10)*Q11),"")</f>
        <v/>
      </c>
      <c r="W11">
        <f>IF(ISNUMBER(R11),(LOOKUP(2,1/(V$3:V10&lt;&gt;""),V$3:V10)*R11),"")</f>
        <v>7500</v>
      </c>
      <c r="X11" t="str">
        <f>IF(ISNUMBER(S11),(LOOKUP(2,1/(W$3:W10&lt;&gt;""),W$3:W10)*S11),"")</f>
        <v/>
      </c>
      <c r="Y11" t="str">
        <f>IF(ISNUMBER(T11),(LOOKUP(2,1/(X$3:X10&lt;&gt;""),X$3:X10)*T11),"")</f>
        <v/>
      </c>
      <c r="Z11" t="str">
        <f>IF(ISNUMBER(U11),IF(AND(V11="",V12=""),F11,""),IF(AND(ISNUMBER(O11),ISNUMBER(O10)),IF((AND(O11&lt;&gt;O10,O11&lt;&gt;O12)),E11,""),""))</f>
        <v/>
      </c>
      <c r="AA11" t="str">
        <f>IF(ISNUMBER(V11),IF(AND(W11="",W12=""),G11,""),"")</f>
        <v/>
      </c>
      <c r="AB11" t="str">
        <f>IF(ISNUMBER(W11),IF(AND(X11="",X12=""),H11,""),"")</f>
        <v/>
      </c>
      <c r="AC11" t="str">
        <f>IF(ISNUMBER(X11),IF(AND(Y11="",Y12=""),I11,""),"")</f>
        <v/>
      </c>
      <c r="AD11" t="str">
        <f>IF(ISNUMBER(Y11),IF(AND(Z11="",Z12=""),J11,""),"")</f>
        <v/>
      </c>
      <c r="AE11" t="str">
        <f>_xlfn.XLOOKUP("*",Z11:AD11,Z11:AD11,"",1)</f>
        <v/>
      </c>
      <c r="AF11" t="str">
        <f>IF(AND(AE11&lt;&gt;"",MAX(U11:Y11)&gt;0),IF(MAX(U11:Y11)&gt;0,MAX(U11:Y11),""),N11)</f>
        <v/>
      </c>
      <c r="AG11" t="str">
        <f>IF(AE11="","",IF(COUNTIF(AE$3:AE10,AE11)&gt;0,"",SUMIF(AE$3:AE$25,AE11,AF$3:AF$25)))</f>
        <v/>
      </c>
      <c r="AH11" t="str">
        <f>IF(AG11&lt;&gt;"",AE11,"")</f>
        <v/>
      </c>
      <c r="AI11" t="str">
        <f>AG11</f>
        <v/>
      </c>
    </row>
    <row r="12" spans="2:35" x14ac:dyDescent="0.25">
      <c r="I12" t="s">
        <v>18</v>
      </c>
      <c r="J12">
        <v>2</v>
      </c>
      <c r="N12" t="str">
        <f>IF(E12&lt;&gt;"",F12,"")</f>
        <v/>
      </c>
      <c r="O12">
        <f>IF(ISNUMBER(N12),N12,O11)</f>
        <v>10</v>
      </c>
      <c r="P12" t="str">
        <f>IF(ISNUMBER(G12),G12,"")</f>
        <v/>
      </c>
      <c r="Q12" t="str">
        <f>IF(ISNUMBER(H12),H12,"")</f>
        <v/>
      </c>
      <c r="R12" t="str">
        <f>IF(ISNUMBER(I12),I12,"")</f>
        <v/>
      </c>
      <c r="S12">
        <f>IF(ISNUMBER(J12),J12,"")</f>
        <v>2</v>
      </c>
      <c r="T12" t="str">
        <f>IF(ISNUMBER(K12),K12,"")</f>
        <v/>
      </c>
      <c r="U12" t="str">
        <f>IF(ISNUMBER(P12),(P12*O12),"")</f>
        <v/>
      </c>
      <c r="V12" t="str">
        <f>IF(ISNUMBER(Q12),(LOOKUP(2,1/(U$3:U11&lt;&gt;""),U$3:U11)*Q12),"")</f>
        <v/>
      </c>
      <c r="W12" t="str">
        <f>IF(ISNUMBER(R12),(LOOKUP(2,1/(V$3:V11&lt;&gt;""),V$3:V11)*R12),"")</f>
        <v/>
      </c>
      <c r="X12">
        <f>IF(ISNUMBER(S12),(LOOKUP(2,1/(W$3:W11&lt;&gt;""),W$3:W11)*S12),"")</f>
        <v>15000</v>
      </c>
      <c r="Y12" t="str">
        <f>IF(ISNUMBER(T12),(LOOKUP(2,1/(X$3:X11&lt;&gt;""),X$3:X11)*T12),"")</f>
        <v/>
      </c>
      <c r="Z12" t="str">
        <f>IF(ISNUMBER(U12),IF(AND(V12="",V13=""),F12,""),IF(AND(ISNUMBER(O12),ISNUMBER(O11)),IF((AND(O12&lt;&gt;O11,O12&lt;&gt;O13)),E12,""),""))</f>
        <v/>
      </c>
      <c r="AA12" t="str">
        <f>IF(ISNUMBER(V12),IF(AND(W12="",W13=""),G12,""),"")</f>
        <v/>
      </c>
      <c r="AB12" t="str">
        <f>IF(ISNUMBER(W12),IF(AND(X12="",X13=""),H12,""),"")</f>
        <v/>
      </c>
      <c r="AC12" t="str">
        <f>IF(ISNUMBER(X12),IF(AND(Y12="",Y13=""),I12,""),"")</f>
        <v>a-5100</v>
      </c>
      <c r="AD12" t="str">
        <f>IF(ISNUMBER(Y12),IF(AND(Z12="",Z13=""),J12,""),"")</f>
        <v/>
      </c>
      <c r="AE12" t="str">
        <f>_xlfn.XLOOKUP("*",Z12:AD12,Z12:AD12,"",1)</f>
        <v>a-5100</v>
      </c>
      <c r="AF12">
        <f>IF(AND(AE12&lt;&gt;"",MAX(U12:Y12)&gt;0),IF(MAX(U12:Y12)&gt;0,MAX(U12:Y12),""),N12)</f>
        <v>15000</v>
      </c>
      <c r="AG12">
        <f>IF(AE12="","",IF(COUNTIF(AE$3:AE11,AE12)&gt;0,"",SUMIF(AE$3:AE$25,AE12,AF$3:AF$25)))</f>
        <v>15000</v>
      </c>
      <c r="AH12" t="str">
        <f>IF(AG12&lt;&gt;"",AE12,"")</f>
        <v>a-5100</v>
      </c>
      <c r="AI12">
        <f>AG12</f>
        <v>15000</v>
      </c>
    </row>
    <row r="13" spans="2:35" x14ac:dyDescent="0.25">
      <c r="H13" t="s">
        <v>20</v>
      </c>
      <c r="I13">
        <v>10</v>
      </c>
      <c r="N13" t="str">
        <f>IF(E13&lt;&gt;"",F13,"")</f>
        <v/>
      </c>
      <c r="O13">
        <f>IF(ISNUMBER(N13),N13,O12)</f>
        <v>10</v>
      </c>
      <c r="P13" t="str">
        <f>IF(ISNUMBER(G13),G13,"")</f>
        <v/>
      </c>
      <c r="Q13" t="str">
        <f>IF(ISNUMBER(H13),H13,"")</f>
        <v/>
      </c>
      <c r="R13">
        <f>IF(ISNUMBER(I13),I13,"")</f>
        <v>10</v>
      </c>
      <c r="S13" t="str">
        <f>IF(ISNUMBER(J13),J13,"")</f>
        <v/>
      </c>
      <c r="T13" t="str">
        <f>IF(ISNUMBER(K13),K13,"")</f>
        <v/>
      </c>
      <c r="U13" t="str">
        <f>IF(ISNUMBER(P13),(P13*O13),"")</f>
        <v/>
      </c>
      <c r="V13" t="str">
        <f>IF(ISNUMBER(Q13),(LOOKUP(2,1/(U$3:U12&lt;&gt;""),U$3:U12)*Q13),"")</f>
        <v/>
      </c>
      <c r="W13">
        <f>IF(ISNUMBER(R13),(LOOKUP(2,1/(V$3:V12&lt;&gt;""),V$3:V12)*R13),"")</f>
        <v>15000</v>
      </c>
      <c r="X13" t="str">
        <f>IF(ISNUMBER(S13),(LOOKUP(2,1/(W$3:W12&lt;&gt;""),W$3:W12)*S13),"")</f>
        <v/>
      </c>
      <c r="Y13" t="str">
        <f>IF(ISNUMBER(T13),(LOOKUP(2,1/(X$3:X12&lt;&gt;""),X$3:X12)*T13),"")</f>
        <v/>
      </c>
      <c r="Z13" t="str">
        <f>IF(ISNUMBER(U13),IF(AND(V13="",V14=""),F13,""),IF(AND(ISNUMBER(O13),ISNUMBER(O12)),IF((AND(O13&lt;&gt;O12,O13&lt;&gt;O14)),E13,""),""))</f>
        <v/>
      </c>
      <c r="AA13" t="str">
        <f>IF(ISNUMBER(V13),IF(AND(W13="",W14=""),G13,""),"")</f>
        <v/>
      </c>
      <c r="AB13" t="str">
        <f>IF(ISNUMBER(W13),IF(AND(X13="",X14=""),H13,""),"")</f>
        <v>a-6000</v>
      </c>
      <c r="AD13" t="str">
        <f>IF(ISNUMBER(Y13),IF(AND(Z13="",Z14=""),J13,""),"")</f>
        <v/>
      </c>
      <c r="AE13" t="str">
        <f>_xlfn.XLOOKUP("*",Z13:AD13,Z13:AD13,"",1)</f>
        <v>a-6000</v>
      </c>
      <c r="AF13">
        <f>IF(AND(AE13&lt;&gt;"",MAX(U13:Y13)&gt;0),IF(MAX(U13:Y13)&gt;0,MAX(U13:Y13),""),N13)</f>
        <v>15000</v>
      </c>
      <c r="AG13">
        <f>IF(AE13="","",IF(COUNTIF(AE$3:AE12,AE13)&gt;0,"",SUMIF(AE$3:AE$25,AE13,AF$3:AF$25)))</f>
        <v>37500</v>
      </c>
      <c r="AH13" t="str">
        <f>IF(AG13&lt;&gt;"",AE13,"")</f>
        <v>a-6000</v>
      </c>
      <c r="AI13">
        <f>AG13</f>
        <v>37500</v>
      </c>
    </row>
    <row r="14" spans="2:35" x14ac:dyDescent="0.25">
      <c r="E14" t="s">
        <v>6</v>
      </c>
      <c r="F14">
        <v>20</v>
      </c>
      <c r="N14">
        <f>IF(E14&lt;&gt;"",F14,"")</f>
        <v>20</v>
      </c>
      <c r="O14">
        <f>IF(ISNUMBER(N14),N14,O13)</f>
        <v>20</v>
      </c>
      <c r="P14" t="str">
        <f>IF(ISNUMBER(G14),G14,"")</f>
        <v/>
      </c>
      <c r="Q14" t="str">
        <f>IF(ISNUMBER(H14),H14,"")</f>
        <v/>
      </c>
      <c r="R14" t="str">
        <f>IF(ISNUMBER(I14),I14,"")</f>
        <v/>
      </c>
      <c r="S14" t="str">
        <f>IF(ISNUMBER(J14),J14,"")</f>
        <v/>
      </c>
      <c r="T14" t="str">
        <f>IF(ISNUMBER(K14),K14,"")</f>
        <v/>
      </c>
      <c r="U14" t="str">
        <f>IF(ISNUMBER(P14),(P14*O14),"")</f>
        <v/>
      </c>
      <c r="V14" t="str">
        <f>IF(ISNUMBER(Q14),(LOOKUP(2,1/(U$3:U13&lt;&gt;""),U$3:U13)*Q14),"")</f>
        <v/>
      </c>
      <c r="W14" t="str">
        <f>IF(ISNUMBER(R14),(LOOKUP(2,1/(V$3:V13&lt;&gt;""),V$3:V13)*R14),"")</f>
        <v/>
      </c>
      <c r="X14" t="str">
        <f>IF(ISNUMBER(S14),(LOOKUP(2,1/(W$3:W13&lt;&gt;""),W$3:W13)*S14),"")</f>
        <v/>
      </c>
      <c r="Y14" t="str">
        <f>IF(ISNUMBER(T14),(LOOKUP(2,1/(X$3:X13&lt;&gt;""),X$3:X13)*T14),"")</f>
        <v/>
      </c>
      <c r="Z14" t="str">
        <f>IF(ISNUMBER(U14),IF(AND(V14="",V15=""),F14,""),IF(AND(ISNUMBER(O14),ISNUMBER(O13)),IF((AND(O14&lt;&gt;O13,O14&lt;&gt;O15)),E14,""),""))</f>
        <v>a-2</v>
      </c>
      <c r="AA14" t="str">
        <f>IF(ISNUMBER(V14),IF(AND(W14="",W15=""),G14,""),"")</f>
        <v/>
      </c>
      <c r="AB14" t="str">
        <f>IF(ISNUMBER(W14),IF(AND(X14="",X15=""),H14,""),"")</f>
        <v/>
      </c>
      <c r="AC14" t="str">
        <f>IF(ISNUMBER(X14),IF(AND(Y14="",Y15=""),I14,""),"")</f>
        <v/>
      </c>
      <c r="AD14" t="str">
        <f>IF(ISNUMBER(Y14),IF(AND(Z14="",Z15=""),J14,""),"")</f>
        <v/>
      </c>
      <c r="AE14" t="str">
        <f>_xlfn.XLOOKUP("*",Z14:AD14,Z14:AD14,"",1)</f>
        <v>a-2</v>
      </c>
      <c r="AF14">
        <f>IF(AND(AE14&lt;&gt;"",MAX(U14:Y14)&gt;0),IF(MAX(U14:Y14)&gt;0,MAX(U14:Y14),""),N14)</f>
        <v>20</v>
      </c>
      <c r="AG14">
        <f>IF(AE14="","",IF(COUNTIF(AE$3:AE13,AE14)&gt;0,"",SUMIF(AE$3:AE$25,AE14,AF$3:AF$25)))</f>
        <v>20</v>
      </c>
      <c r="AH14" t="str">
        <f>IF(AG14&lt;&gt;"",AE14,"")</f>
        <v>a-2</v>
      </c>
      <c r="AI14">
        <f>AG14</f>
        <v>20</v>
      </c>
    </row>
    <row r="15" spans="2:35" x14ac:dyDescent="0.25">
      <c r="E15" t="s">
        <v>8</v>
      </c>
      <c r="F15">
        <v>30</v>
      </c>
      <c r="N15">
        <f>IF(E15&lt;&gt;"",F15,"")</f>
        <v>30</v>
      </c>
      <c r="O15">
        <f>IF(ISNUMBER(N15),N15,O14)</f>
        <v>30</v>
      </c>
      <c r="P15" t="str">
        <f>IF(ISNUMBER(G15),G15,"")</f>
        <v/>
      </c>
      <c r="Q15" t="str">
        <f>IF(ISNUMBER(H15),H15,"")</f>
        <v/>
      </c>
      <c r="R15" t="str">
        <f>IF(ISNUMBER(I15),I15,"")</f>
        <v/>
      </c>
      <c r="S15" t="str">
        <f>IF(ISNUMBER(J15),J15,"")</f>
        <v/>
      </c>
      <c r="T15" t="str">
        <f>IF(ISNUMBER(K15),K15,"")</f>
        <v/>
      </c>
      <c r="U15" t="str">
        <f>IF(ISNUMBER(P15),(P15*O15),"")</f>
        <v/>
      </c>
      <c r="V15" t="str">
        <f>IF(ISNUMBER(Q15),(LOOKUP(2,1/(U$3:U14&lt;&gt;""),U$3:U14)*Q15),"")</f>
        <v/>
      </c>
      <c r="W15" t="str">
        <f>IF(ISNUMBER(R15),(LOOKUP(2,1/(V$3:V14&lt;&gt;""),V$3:V14)*R15),"")</f>
        <v/>
      </c>
      <c r="X15" t="str">
        <f>IF(ISNUMBER(S15),(LOOKUP(2,1/(W$3:W14&lt;&gt;""),W$3:W14)*S15),"")</f>
        <v/>
      </c>
      <c r="Y15" t="str">
        <f>IF(ISNUMBER(T15),(LOOKUP(2,1/(X$3:X14&lt;&gt;""),X$3:X14)*T15),"")</f>
        <v/>
      </c>
      <c r="Z15" t="str">
        <f>IF(ISNUMBER(U15),IF(AND(V15="",V16=""),F15,""),IF(AND(ISNUMBER(O15),ISNUMBER(O14)),IF((AND(O15&lt;&gt;O14,O15&lt;&gt;O16)),E15,""),""))</f>
        <v/>
      </c>
      <c r="AA15" t="str">
        <f>IF(ISNUMBER(V15),IF(AND(W15="",W16=""),G15,""),"")</f>
        <v/>
      </c>
      <c r="AB15" t="str">
        <f>IF(ISNUMBER(W15),IF(AND(X15="",X16=""),H15,""),"")</f>
        <v/>
      </c>
      <c r="AC15" t="str">
        <f>IF(ISNUMBER(X15),IF(AND(Y15="",Y16=""),I15,""),"")</f>
        <v/>
      </c>
      <c r="AD15" t="str">
        <f>IF(ISNUMBER(Y15),IF(AND(Z15="",Z16=""),J15,""),"")</f>
        <v/>
      </c>
      <c r="AE15" t="str">
        <f>_xlfn.XLOOKUP("*",Z15:AD15,Z15:AD15,"",1)</f>
        <v/>
      </c>
      <c r="AF15">
        <f>IF(AND(AE15&lt;&gt;"",MAX(U15:Y15)&gt;0),IF(MAX(U15:Y15)&gt;0,MAX(U15:Y15),""),N15)</f>
        <v>30</v>
      </c>
      <c r="AG15" t="str">
        <f>IF(AE15="","",IF(COUNTIF(AE$3:AE14,AE15)&gt;0,"",SUMIF(AE$3:AE$25,AE15,AF$3:AF$25)))</f>
        <v/>
      </c>
      <c r="AH15" t="str">
        <f>IF(AG15&lt;&gt;"",AE15,"")</f>
        <v/>
      </c>
      <c r="AI15" t="str">
        <f>AG15</f>
        <v/>
      </c>
    </row>
    <row r="16" spans="2:35" x14ac:dyDescent="0.25">
      <c r="F16" t="s">
        <v>12</v>
      </c>
      <c r="G16">
        <v>5</v>
      </c>
      <c r="N16" t="str">
        <f>IF(E16&lt;&gt;"",F16,"")</f>
        <v/>
      </c>
      <c r="O16">
        <f>IF(ISNUMBER(N16),N16,O15)</f>
        <v>30</v>
      </c>
      <c r="P16">
        <f>IF(ISNUMBER(G16),G16,"")</f>
        <v>5</v>
      </c>
      <c r="Q16" t="str">
        <f>IF(ISNUMBER(H16),H16,"")</f>
        <v/>
      </c>
      <c r="R16" t="str">
        <f>IF(ISNUMBER(I16),I16,"")</f>
        <v/>
      </c>
      <c r="S16" t="str">
        <f>IF(ISNUMBER(J16),J16,"")</f>
        <v/>
      </c>
      <c r="T16" t="str">
        <f>IF(ISNUMBER(K16),K16,"")</f>
        <v/>
      </c>
      <c r="U16">
        <f>IF(ISNUMBER(P16),(P16*O16),"")</f>
        <v>150</v>
      </c>
      <c r="V16" t="str">
        <f>IF(ISNUMBER(Q16),(LOOKUP(2,1/(U$3:U15&lt;&gt;""),U$3:U15)*Q16),"")</f>
        <v/>
      </c>
      <c r="W16" t="str">
        <f>IF(ISNUMBER(R16),(LOOKUP(2,1/(V$3:V15&lt;&gt;""),V$3:V15)*R16),"")</f>
        <v/>
      </c>
      <c r="X16" t="str">
        <f>IF(ISNUMBER(S16),(LOOKUP(2,1/(W$3:W15&lt;&gt;""),W$3:W15)*S16),"")</f>
        <v/>
      </c>
      <c r="Y16" t="str">
        <f>IF(ISNUMBER(T16),(LOOKUP(2,1/(X$3:X15&lt;&gt;""),X$3:X15)*T16),"")</f>
        <v/>
      </c>
      <c r="Z16" t="str">
        <f>IF(ISNUMBER(U16),IF(AND(V16="",V17=""),F16,""),IF(AND(ISNUMBER(O16),ISNUMBER(O15)),IF((AND(O16&lt;&gt;O15,O16&lt;&gt;O17)),E16,""),""))</f>
        <v>a-330</v>
      </c>
      <c r="AA16" t="str">
        <f>IF(ISNUMBER(V16),IF(AND(W16="",W17=""),G16,""),"")</f>
        <v/>
      </c>
      <c r="AB16" t="str">
        <f>IF(ISNUMBER(W16),IF(AND(X16="",X17=""),H16,""),"")</f>
        <v/>
      </c>
      <c r="AC16" t="str">
        <f>IF(ISNUMBER(X16),IF(AND(Y16="",Y17=""),I16,""),"")</f>
        <v/>
      </c>
      <c r="AD16" t="str">
        <f>IF(ISNUMBER(Y16),IF(AND(Z16="",Z17=""),J16,""),"")</f>
        <v/>
      </c>
      <c r="AE16" t="str">
        <f>_xlfn.XLOOKUP("*",Z16:AD16,Z16:AD16,"",1)</f>
        <v>a-330</v>
      </c>
      <c r="AF16">
        <f>IF(AND(AE16&lt;&gt;"",MAX(U16:Y16)&gt;0),IF(MAX(U16:Y16)&gt;0,MAX(U16:Y16),""),N16)</f>
        <v>150</v>
      </c>
      <c r="AG16">
        <f>IF(AE16="","",IF(COUNTIF(AE$3:AE15,AE16)&gt;0,"",SUMIF(AE$3:AE$25,AE16,AF$3:AF$25)))</f>
        <v>150</v>
      </c>
      <c r="AH16" t="str">
        <f>IF(AG16&lt;&gt;"",AE16,"")</f>
        <v>a-330</v>
      </c>
      <c r="AI16">
        <f>AG16</f>
        <v>150</v>
      </c>
    </row>
    <row r="17" spans="2:35" x14ac:dyDescent="0.25">
      <c r="F17" t="s">
        <v>13</v>
      </c>
      <c r="G17">
        <v>10</v>
      </c>
      <c r="N17" t="str">
        <f>IF(E17&lt;&gt;"",F17,"")</f>
        <v/>
      </c>
      <c r="O17">
        <f>IF(ISNUMBER(N17),N17,O16)</f>
        <v>30</v>
      </c>
      <c r="P17">
        <f>IF(ISNUMBER(G17),G17,"")</f>
        <v>10</v>
      </c>
      <c r="Q17" t="str">
        <f>IF(ISNUMBER(H17),H17,"")</f>
        <v/>
      </c>
      <c r="R17" t="str">
        <f>IF(ISNUMBER(I17),I17,"")</f>
        <v/>
      </c>
      <c r="S17" t="str">
        <f>IF(ISNUMBER(J17),J17,"")</f>
        <v/>
      </c>
      <c r="T17" t="str">
        <f>IF(ISNUMBER(K17),K17,"")</f>
        <v/>
      </c>
      <c r="U17">
        <f>IF(ISNUMBER(P17),(P17*O17),"")</f>
        <v>300</v>
      </c>
      <c r="V17" t="str">
        <f>IF(ISNUMBER(Q17),(LOOKUP(2,1/(U$3:U16&lt;&gt;""),U$3:U16)*Q17),"")</f>
        <v/>
      </c>
      <c r="W17" t="str">
        <f>IF(ISNUMBER(R17),(LOOKUP(2,1/(V$3:V16&lt;&gt;""),V$3:V16)*R17),"")</f>
        <v/>
      </c>
      <c r="X17" t="str">
        <f>IF(ISNUMBER(S17),(LOOKUP(2,1/(W$3:W16&lt;&gt;""),W$3:W16)*S17),"")</f>
        <v/>
      </c>
      <c r="Y17" t="str">
        <f>IF(ISNUMBER(T17),(LOOKUP(2,1/(X$3:X16&lt;&gt;""),X$3:X16)*T17),"")</f>
        <v/>
      </c>
      <c r="Z17" t="str">
        <f>IF(ISNUMBER(U17),IF(AND(V17="",V18=""),F17,""),IF(AND(ISNUMBER(O17),ISNUMBER(O16)),IF((AND(O17&lt;&gt;O16,O17&lt;&gt;O18)),E17,""),""))</f>
        <v/>
      </c>
      <c r="AA17" t="str">
        <f>IF(ISNUMBER(V17),IF(AND(W17="",W18=""),G17,""),"")</f>
        <v/>
      </c>
      <c r="AB17" t="str">
        <f>IF(ISNUMBER(W17),IF(AND(X17="",X18=""),H17,""),"")</f>
        <v/>
      </c>
      <c r="AC17" t="str">
        <f>IF(ISNUMBER(X17),IF(AND(Y17="",Y18=""),I17,""),"")</f>
        <v/>
      </c>
      <c r="AD17" t="str">
        <f>IF(ISNUMBER(Y17),IF(AND(Z17="",Z18=""),J17,""),"")</f>
        <v/>
      </c>
      <c r="AE17" t="str">
        <f>_xlfn.XLOOKUP("*",Z17:AD17,Z17:AD17,"",1)</f>
        <v/>
      </c>
      <c r="AF17" t="str">
        <f>IF(AND(AE17&lt;&gt;"",MAX(U17:Y17)&gt;0),IF(MAX(U17:Y17)&gt;0,MAX(U17:Y17),""),N17)</f>
        <v/>
      </c>
      <c r="AG17" t="str">
        <f>IF(AE17="","",IF(COUNTIF(AE$3:AE16,AE17)&gt;0,"",SUMIF(AE$3:AE$25,AE17,AF$3:AF$25)))</f>
        <v/>
      </c>
      <c r="AH17" t="str">
        <f>IF(AG17&lt;&gt;"",AE17,"")</f>
        <v/>
      </c>
      <c r="AI17" t="str">
        <f>AG17</f>
        <v/>
      </c>
    </row>
    <row r="18" spans="2:35" x14ac:dyDescent="0.25">
      <c r="G18" t="s">
        <v>15</v>
      </c>
      <c r="H18">
        <v>5</v>
      </c>
      <c r="N18" t="str">
        <f>IF(E18&lt;&gt;"",F18,"")</f>
        <v/>
      </c>
      <c r="O18">
        <f>IF(ISNUMBER(N18),N18,O17)</f>
        <v>30</v>
      </c>
      <c r="P18" t="str">
        <f>IF(ISNUMBER(G18),G18,"")</f>
        <v/>
      </c>
      <c r="Q18">
        <f>IF(ISNUMBER(H18),H18,"")</f>
        <v>5</v>
      </c>
      <c r="R18" t="str">
        <f>IF(ISNUMBER(I18),I18,"")</f>
        <v/>
      </c>
      <c r="S18" t="str">
        <f>IF(ISNUMBER(J18),J18,"")</f>
        <v/>
      </c>
      <c r="T18" t="str">
        <f>IF(ISNUMBER(K18),K18,"")</f>
        <v/>
      </c>
      <c r="U18" t="str">
        <f>IF(ISNUMBER(P18),(P18*O18),"")</f>
        <v/>
      </c>
      <c r="V18">
        <f>IF(ISNUMBER(Q18),(LOOKUP(2,1/(U$3:U17&lt;&gt;""),U$3:U17)*Q18),"")</f>
        <v>1500</v>
      </c>
      <c r="W18" t="str">
        <f>IF(ISNUMBER(R18),(LOOKUP(2,1/(V$3:V17&lt;&gt;""),V$3:V17)*R18),"")</f>
        <v/>
      </c>
      <c r="X18" t="str">
        <f>IF(ISNUMBER(S18),(LOOKUP(2,1/(W$3:W17&lt;&gt;""),W$3:W17)*S18),"")</f>
        <v/>
      </c>
      <c r="Y18" t="str">
        <f>IF(ISNUMBER(T18),(LOOKUP(2,1/(X$3:X17&lt;&gt;""),X$3:X17)*T18),"")</f>
        <v/>
      </c>
      <c r="Z18" t="str">
        <f>IF(ISNUMBER(U18),IF(AND(V18="",V19=""),F18,""),IF(AND(ISNUMBER(O18),ISNUMBER(O17)),IF((AND(O18&lt;&gt;O17,O18&lt;&gt;O19)),E18,""),""))</f>
        <v/>
      </c>
      <c r="AA18" t="str">
        <f>IF(ISNUMBER(V18),IF(AND(W18="",W19=""),G18,""),"")</f>
        <v>a-4000</v>
      </c>
      <c r="AB18" t="str">
        <f>IF(ISNUMBER(W18),IF(AND(X18="",X19=""),H18,""),"")</f>
        <v/>
      </c>
      <c r="AC18" t="str">
        <f>IF(ISNUMBER(X18),IF(AND(Y18="",Y19=""),I18,""),"")</f>
        <v/>
      </c>
      <c r="AD18" t="str">
        <f>IF(ISNUMBER(Y18),IF(AND(Z18="",Z19=""),J18,""),"")</f>
        <v/>
      </c>
      <c r="AE18" t="str">
        <f>_xlfn.XLOOKUP("*",Z18:AD18,Z18:AD18,"",1)</f>
        <v>a-4000</v>
      </c>
      <c r="AF18">
        <f>IF(AND(AE18&lt;&gt;"",MAX(U18:Y18)&gt;0),IF(MAX(U18:Y18)&gt;0,MAX(U18:Y18),""),N18)</f>
        <v>1500</v>
      </c>
      <c r="AG18" t="str">
        <f>IF(AE18="","",IF(COUNTIF(AE$3:AE17,AE18)&gt;0,"",SUMIF(AE$3:AE$25,AE18,AF$3:AF$25)))</f>
        <v/>
      </c>
      <c r="AH18" t="str">
        <f>IF(AG18&lt;&gt;"",AE18,"")</f>
        <v/>
      </c>
      <c r="AI18" t="str">
        <f>AG18</f>
        <v/>
      </c>
    </row>
    <row r="19" spans="2:35" x14ac:dyDescent="0.25">
      <c r="G19" t="s">
        <v>16</v>
      </c>
      <c r="H19">
        <v>10</v>
      </c>
      <c r="N19" t="str">
        <f>IF(E19&lt;&gt;"",F19,"")</f>
        <v/>
      </c>
      <c r="O19">
        <f>IF(ISNUMBER(N19),N19,O18)</f>
        <v>30</v>
      </c>
      <c r="P19" t="str">
        <f>IF(ISNUMBER(G19),G19,"")</f>
        <v/>
      </c>
      <c r="Q19">
        <f>IF(ISNUMBER(H19),H19,"")</f>
        <v>10</v>
      </c>
      <c r="R19" t="str">
        <f>IF(ISNUMBER(I19),I19,"")</f>
        <v/>
      </c>
      <c r="S19" t="str">
        <f>IF(ISNUMBER(J19),J19,"")</f>
        <v/>
      </c>
      <c r="T19" t="str">
        <f>IF(ISNUMBER(K19),K19,"")</f>
        <v/>
      </c>
      <c r="U19" t="str">
        <f>IF(ISNUMBER(P19),(P19*O19),"")</f>
        <v/>
      </c>
      <c r="V19">
        <f>IF(ISNUMBER(Q19),(LOOKUP(2,1/(U$3:U18&lt;&gt;""),U$3:U18)*Q19),"")</f>
        <v>3000</v>
      </c>
      <c r="W19" t="str">
        <f>IF(ISNUMBER(R19),(LOOKUP(2,1/(V$3:V18&lt;&gt;""),V$3:V18)*R19),"")</f>
        <v/>
      </c>
      <c r="X19" t="str">
        <f>IF(ISNUMBER(S19),(LOOKUP(2,1/(W$3:W18&lt;&gt;""),W$3:W18)*S19),"")</f>
        <v/>
      </c>
      <c r="Y19" t="str">
        <f>IF(ISNUMBER(T19),(LOOKUP(2,1/(X$3:X18&lt;&gt;""),X$3:X18)*T19),"")</f>
        <v/>
      </c>
      <c r="Z19" t="str">
        <f>IF(ISNUMBER(U19),IF(AND(V19="",V20=""),F19,""),IF(AND(ISNUMBER(O19),ISNUMBER(O18)),IF((AND(O19&lt;&gt;O18,O19&lt;&gt;O20)),E19,""),""))</f>
        <v/>
      </c>
      <c r="AA19" t="str">
        <f>IF(ISNUMBER(V19),IF(AND(W19="",W20=""),G19,""),"")</f>
        <v>a-500</v>
      </c>
      <c r="AB19" t="str">
        <f>IF(ISNUMBER(W19),IF(AND(X19="",X20=""),H19,""),"")</f>
        <v/>
      </c>
      <c r="AC19" t="str">
        <f>IF(ISNUMBER(X19),IF(AND(Y19="",Y20=""),I19,""),"")</f>
        <v/>
      </c>
      <c r="AD19" t="str">
        <f>IF(ISNUMBER(Y19),IF(AND(Z19="",Z20=""),J19,""),"")</f>
        <v/>
      </c>
      <c r="AE19" t="str">
        <f>_xlfn.XLOOKUP("*",Z19:AD19,Z19:AD19,"",1)</f>
        <v>a-500</v>
      </c>
      <c r="AF19">
        <f>IF(AND(AE19&lt;&gt;"",MAX(U19:Y19)&gt;0),IF(MAX(U19:Y19)&gt;0,MAX(U19:Y19),""),N19)</f>
        <v>3000</v>
      </c>
      <c r="AG19">
        <f>IF(AE19="","",IF(COUNTIF(AE$3:AE18,AE19)&gt;0,"",SUMIF(AE$3:AE$25,AE19,AF$3:AF$25)))</f>
        <v>3000</v>
      </c>
      <c r="AH19" t="str">
        <f>IF(AG19&lt;&gt;"",AE19,"")</f>
        <v>a-500</v>
      </c>
      <c r="AI19">
        <f>AG19</f>
        <v>3000</v>
      </c>
    </row>
    <row r="20" spans="2:35" x14ac:dyDescent="0.25">
      <c r="G20" t="s">
        <v>19</v>
      </c>
      <c r="H20">
        <v>15</v>
      </c>
      <c r="N20" t="str">
        <f>IF(E20&lt;&gt;"",F20,"")</f>
        <v/>
      </c>
      <c r="O20">
        <f>IF(ISNUMBER(N20),N20,O19)</f>
        <v>30</v>
      </c>
      <c r="P20" t="str">
        <f>IF(ISNUMBER(G20),G20,"")</f>
        <v/>
      </c>
      <c r="Q20">
        <f>IF(ISNUMBER(H20),H20,"")</f>
        <v>15</v>
      </c>
      <c r="R20" t="str">
        <f>IF(ISNUMBER(I20),I20,"")</f>
        <v/>
      </c>
      <c r="S20" t="str">
        <f>IF(ISNUMBER(J20),J20,"")</f>
        <v/>
      </c>
      <c r="T20" t="str">
        <f>IF(ISNUMBER(K20),K20,"")</f>
        <v/>
      </c>
      <c r="U20" t="str">
        <f>IF(ISNUMBER(P20),(P20*O20),"")</f>
        <v/>
      </c>
      <c r="V20">
        <f>IF(ISNUMBER(Q20),(LOOKUP(2,1/(U$3:U19&lt;&gt;""),U$3:U19)*Q20),"")</f>
        <v>4500</v>
      </c>
      <c r="W20" t="str">
        <f>IF(ISNUMBER(R20),(LOOKUP(2,1/(V$3:V19&lt;&gt;""),V$3:V19)*R20),"")</f>
        <v/>
      </c>
      <c r="X20" t="str">
        <f>IF(ISNUMBER(S20),(LOOKUP(2,1/(W$3:W19&lt;&gt;""),W$3:W19)*S20),"")</f>
        <v/>
      </c>
      <c r="Y20" t="str">
        <f>IF(ISNUMBER(T20),(LOOKUP(2,1/(X$3:X19&lt;&gt;""),X$3:X19)*T20),"")</f>
        <v/>
      </c>
      <c r="Z20" t="str">
        <f>IF(ISNUMBER(U20),IF(AND(V20="",V21=""),F20,""),IF(AND(ISNUMBER(O20),ISNUMBER(O19)),IF((AND(O20&lt;&gt;O19,O20&lt;&gt;O21)),E20,""),""))</f>
        <v/>
      </c>
      <c r="AA20" t="str">
        <f>IF(ISNUMBER(V20),IF(AND(W20="",W21=""),G20,""),"")</f>
        <v/>
      </c>
      <c r="AB20" t="str">
        <f>IF(ISNUMBER(W20),IF(AND(X20="",X21=""),H20,""),"")</f>
        <v/>
      </c>
      <c r="AC20" t="str">
        <f>IF(ISNUMBER(X20),IF(AND(Y20="",Y21=""),I20,""),"")</f>
        <v/>
      </c>
      <c r="AD20" t="str">
        <f>IF(ISNUMBER(Y20),IF(AND(Z20="",Z21=""),J20,""),"")</f>
        <v/>
      </c>
      <c r="AE20" t="str">
        <f>_xlfn.XLOOKUP("*",Z20:AD20,Z20:AD20,"",1)</f>
        <v/>
      </c>
      <c r="AF20" t="str">
        <f>IF(AND(AE20&lt;&gt;"",MAX(U20:Y20)&gt;0),IF(MAX(U20:Y20)&gt;0,MAX(U20:Y20),""),N20)</f>
        <v/>
      </c>
      <c r="AG20" t="str">
        <f>IF(AE20="","",IF(COUNTIF(AE$3:AE19,AE20)&gt;0,"",SUMIF(AE$3:AE$25,AE20,AF$3:AF$25)))</f>
        <v/>
      </c>
      <c r="AH20" t="str">
        <f>IF(AG20&lt;&gt;"",AE20,"")</f>
        <v/>
      </c>
      <c r="AI20" t="str">
        <f>AG20</f>
        <v/>
      </c>
    </row>
    <row r="21" spans="2:35" x14ac:dyDescent="0.25">
      <c r="H21" t="s">
        <v>20</v>
      </c>
      <c r="I21">
        <v>5</v>
      </c>
      <c r="N21" t="str">
        <f>IF(E21&lt;&gt;"",F21,"")</f>
        <v/>
      </c>
      <c r="O21">
        <f>IF(ISNUMBER(N21),N21,O20)</f>
        <v>30</v>
      </c>
      <c r="P21" t="str">
        <f>IF(ISNUMBER(G21),G21,"")</f>
        <v/>
      </c>
      <c r="Q21" t="str">
        <f>IF(ISNUMBER(H21),H21,"")</f>
        <v/>
      </c>
      <c r="R21">
        <f>IF(ISNUMBER(I21),I21,"")</f>
        <v>5</v>
      </c>
      <c r="S21" t="str">
        <f>IF(ISNUMBER(J21),J21,"")</f>
        <v/>
      </c>
      <c r="T21" t="str">
        <f>IF(ISNUMBER(K21),K21,"")</f>
        <v/>
      </c>
      <c r="U21" t="str">
        <f>IF(ISNUMBER(P21),(P21*O21),"")</f>
        <v/>
      </c>
      <c r="V21" t="str">
        <f>IF(ISNUMBER(Q21),(LOOKUP(2,1/(U$3:U20&lt;&gt;""),U$3:U20)*Q21),"")</f>
        <v/>
      </c>
      <c r="W21">
        <f>IF(ISNUMBER(R21),(LOOKUP(2,1/(V$3:V20&lt;&gt;""),V$3:V20)*R21),"")</f>
        <v>22500</v>
      </c>
      <c r="X21" t="str">
        <f>IF(ISNUMBER(S21),(LOOKUP(2,1/(W$3:W20&lt;&gt;""),W$3:W20)*S21),"")</f>
        <v/>
      </c>
      <c r="Y21" t="str">
        <f>IF(ISNUMBER(T21),(LOOKUP(2,1/(X$3:X20&lt;&gt;""),X$3:X20)*T21),"")</f>
        <v/>
      </c>
      <c r="Z21" t="str">
        <f>IF(ISNUMBER(U21),IF(AND(V21="",V22=""),F21,""),IF(AND(ISNUMBER(O21),ISNUMBER(O20)),IF((AND(O21&lt;&gt;O20,O21&lt;&gt;O22)),E21,""),""))</f>
        <v/>
      </c>
      <c r="AA21" t="str">
        <f>IF(ISNUMBER(V21),IF(AND(W21="",W22=""),G21,""),"")</f>
        <v/>
      </c>
      <c r="AB21" t="str">
        <f>IF(ISNUMBER(W21),IF(AND(X21="",X22=""),H21,""),"")</f>
        <v>a-6000</v>
      </c>
      <c r="AC21" t="str">
        <f>IF(ISNUMBER(X21),IF(AND(Y21="",Y22=""),I21,""),"")</f>
        <v/>
      </c>
      <c r="AD21" t="str">
        <f>IF(ISNUMBER(Y21),IF(AND(Z21="",Z22=""),J21,""),"")</f>
        <v/>
      </c>
      <c r="AE21" t="str">
        <f>_xlfn.XLOOKUP("*",Z21:AD21,Z21:AD21,"",1)</f>
        <v>a-6000</v>
      </c>
      <c r="AF21">
        <f>IF(AND(AE21&lt;&gt;"",MAX(U21:Y21)&gt;0),IF(MAX(U21:Y21)&gt;0,MAX(U21:Y21),""),N21)</f>
        <v>22500</v>
      </c>
      <c r="AG21" t="str">
        <f>IF(AE21="","",IF(COUNTIF(AE$3:AE20,AE21)&gt;0,"",SUMIF(AE$3:AE$25,AE21,AF$3:AF$25)))</f>
        <v/>
      </c>
      <c r="AH21" t="str">
        <f>IF(AG21&lt;&gt;"",AE21,"")</f>
        <v/>
      </c>
      <c r="AI21" t="str">
        <f>AG21</f>
        <v/>
      </c>
    </row>
    <row r="22" spans="2:35" x14ac:dyDescent="0.25">
      <c r="H22" t="s">
        <v>21</v>
      </c>
      <c r="I22">
        <v>10</v>
      </c>
      <c r="N22" t="str">
        <f>IF(E22&lt;&gt;"",F22,"")</f>
        <v/>
      </c>
      <c r="O22">
        <f>IF(ISNUMBER(N22),N22,O21)</f>
        <v>30</v>
      </c>
      <c r="P22" t="str">
        <f>IF(ISNUMBER(G22),G22,"")</f>
        <v/>
      </c>
      <c r="Q22" t="str">
        <f>IF(ISNUMBER(H22),H22,"")</f>
        <v/>
      </c>
      <c r="R22">
        <f>IF(ISNUMBER(I22),I22,"")</f>
        <v>10</v>
      </c>
      <c r="S22" t="str">
        <f>IF(ISNUMBER(J22),J22,"")</f>
        <v/>
      </c>
      <c r="T22" t="str">
        <f>IF(ISNUMBER(K22),K22,"")</f>
        <v/>
      </c>
      <c r="U22" t="str">
        <f>IF(ISNUMBER(P22),(P22*O22),"")</f>
        <v/>
      </c>
      <c r="V22" t="str">
        <f>IF(ISNUMBER(Q22),(LOOKUP(2,1/(U$3:U21&lt;&gt;""),U$3:U21)*Q22),"")</f>
        <v/>
      </c>
      <c r="W22">
        <f>IF(ISNUMBER(R22),(LOOKUP(2,1/(V$3:V21&lt;&gt;""),V$3:V21)*R22),"")</f>
        <v>45000</v>
      </c>
      <c r="X22" t="str">
        <f>IF(ISNUMBER(S22),(LOOKUP(2,1/(W$3:W21&lt;&gt;""),W$3:W21)*S22),"")</f>
        <v/>
      </c>
      <c r="Y22" t="str">
        <f>IF(ISNUMBER(T22),(LOOKUP(2,1/(X$3:X21&lt;&gt;""),X$3:X21)*T22),"")</f>
        <v/>
      </c>
      <c r="Z22" t="str">
        <f>IF(ISNUMBER(U22),IF(AND(V22="",V23=""),F22,""),IF(AND(ISNUMBER(O22),ISNUMBER(O21)),IF((AND(O22&lt;&gt;O21,O22&lt;&gt;O23)),E22,""),""))</f>
        <v/>
      </c>
      <c r="AA22" t="str">
        <f>IF(ISNUMBER(V22),IF(AND(W22="",W23=""),G22,""),"")</f>
        <v/>
      </c>
      <c r="AB22" t="str">
        <f>IF(ISNUMBER(W22),IF(AND(X22="",X23=""),H22,""),"")</f>
        <v/>
      </c>
      <c r="AC22" t="str">
        <f>IF(ISNUMBER(X22),IF(AND(Y22="",Y23=""),I22,""),"")</f>
        <v/>
      </c>
      <c r="AD22" t="str">
        <f>IF(ISNUMBER(Y22),IF(AND(Z22="",Z23=""),J22,""),"")</f>
        <v/>
      </c>
      <c r="AE22" t="str">
        <f>_xlfn.XLOOKUP("*",Z22:AD22,Z22:AD22,"",1)</f>
        <v/>
      </c>
      <c r="AF22" t="str">
        <f>IF(AND(AE22&lt;&gt;"",MAX(U22:Y22)&gt;0),IF(MAX(U22:Y22)&gt;0,MAX(U22:Y22),""),N22)</f>
        <v/>
      </c>
      <c r="AG22" t="str">
        <f>IF(AE22="","",IF(COUNTIF(AE$3:AE21,AE22)&gt;0,"",SUMIF(AE$3:AE$25,AE22,AF$3:AF$25)))</f>
        <v/>
      </c>
      <c r="AH22" t="str">
        <f>IF(AG22&lt;&gt;"",AE22,"")</f>
        <v/>
      </c>
      <c r="AI22" t="str">
        <f>AG22</f>
        <v/>
      </c>
    </row>
    <row r="23" spans="2:35" x14ac:dyDescent="0.25">
      <c r="I23" t="s">
        <v>22</v>
      </c>
      <c r="J23">
        <v>5</v>
      </c>
      <c r="N23" t="str">
        <f>IF(E23&lt;&gt;"",F23,"")</f>
        <v/>
      </c>
      <c r="O23">
        <f>IF(ISNUMBER(N23),N23,O22)</f>
        <v>30</v>
      </c>
      <c r="P23" t="str">
        <f>IF(ISNUMBER(G23),G23,"")</f>
        <v/>
      </c>
      <c r="Q23" t="str">
        <f>IF(ISNUMBER(H23),H23,"")</f>
        <v/>
      </c>
      <c r="R23" t="str">
        <f>IF(ISNUMBER(I23),I23,"")</f>
        <v/>
      </c>
      <c r="S23">
        <f>IF(ISNUMBER(J23),J23,"")</f>
        <v>5</v>
      </c>
      <c r="T23" t="str">
        <f>IF(ISNUMBER(K23),K23,"")</f>
        <v/>
      </c>
      <c r="U23" t="str">
        <f>IF(ISNUMBER(P23),(P23*O23),"")</f>
        <v/>
      </c>
      <c r="V23" t="str">
        <f>IF(ISNUMBER(Q23),(LOOKUP(2,1/(U$3:U22&lt;&gt;""),U$3:U22)*Q23),"")</f>
        <v/>
      </c>
      <c r="W23" t="str">
        <f>IF(ISNUMBER(R23),(LOOKUP(2,1/(V$3:V22&lt;&gt;""),V$3:V22)*R23),"")</f>
        <v/>
      </c>
      <c r="X23">
        <f>IF(ISNUMBER(S23),(LOOKUP(2,1/(W$3:W22&lt;&gt;""),W$3:W22)*S23),"")</f>
        <v>225000</v>
      </c>
      <c r="Y23" t="str">
        <f>IF(ISNUMBER(T23),(LOOKUP(2,1/(X$3:X22&lt;&gt;""),X$3:X22)*T23),"")</f>
        <v/>
      </c>
      <c r="Z23" t="str">
        <f>IF(ISNUMBER(U23),IF(AND(V23="",V24=""),F23,""),IF(AND(ISNUMBER(O23),ISNUMBER(O22)),IF((AND(O23&lt;&gt;O22,O23&lt;&gt;O24)),E23,""),""))</f>
        <v/>
      </c>
      <c r="AA23" t="str">
        <f>IF(ISNUMBER(V23),IF(AND(W23="",W24=""),G23,""),"")</f>
        <v/>
      </c>
      <c r="AB23" t="str">
        <f>IF(ISNUMBER(W23),IF(AND(X23="",X24=""),H23,""),"")</f>
        <v/>
      </c>
      <c r="AC23" t="str">
        <f>IF(ISNUMBER(X23),IF(AND(Y23="",Y24=""),I23,""),"")</f>
        <v/>
      </c>
      <c r="AD23" t="str">
        <f>IF(ISNUMBER(Y23),IF(AND(Z23="",Z24=""),J23,""),"")</f>
        <v/>
      </c>
      <c r="AE23" t="str">
        <f>_xlfn.XLOOKUP("*",Z23:AD23,Z23:AD23,"",1)</f>
        <v/>
      </c>
      <c r="AF23" t="str">
        <f>IF(AND(AE23&lt;&gt;"",MAX(U23:Y23)&gt;0),IF(MAX(U23:Y23)&gt;0,MAX(U23:Y23),""),N23)</f>
        <v/>
      </c>
      <c r="AG23" t="str">
        <f>IF(AE23="","",IF(COUNTIF(AE$3:AE22,AE23)&gt;0,"",SUMIF(AE$3:AE$25,AE23,AF$3:AF$25)))</f>
        <v/>
      </c>
      <c r="AH23" t="str">
        <f>IF(AG23&lt;&gt;"",AE23,"")</f>
        <v/>
      </c>
      <c r="AI23" t="str">
        <f>AG23</f>
        <v/>
      </c>
    </row>
    <row r="24" spans="2:35" x14ac:dyDescent="0.25">
      <c r="J24" t="s">
        <v>23</v>
      </c>
      <c r="K24">
        <v>5</v>
      </c>
      <c r="N24" t="str">
        <f>IF(E24&lt;&gt;"",F24,"")</f>
        <v/>
      </c>
      <c r="O24">
        <f>IF(ISNUMBER(N24),N24,O23)</f>
        <v>30</v>
      </c>
      <c r="P24" t="str">
        <f>IF(ISNUMBER(G24),G24,"")</f>
        <v/>
      </c>
      <c r="Q24" t="str">
        <f>IF(ISNUMBER(H24),H24,"")</f>
        <v/>
      </c>
      <c r="R24" t="str">
        <f>IF(ISNUMBER(I24),I24,"")</f>
        <v/>
      </c>
      <c r="S24" t="str">
        <f>IF(ISNUMBER(J24),J24,"")</f>
        <v/>
      </c>
      <c r="T24">
        <f>IF(ISNUMBER(K24),K24,"")</f>
        <v>5</v>
      </c>
      <c r="U24" t="str">
        <f>IF(ISNUMBER(P24),(P24*O24),"")</f>
        <v/>
      </c>
      <c r="V24" t="str">
        <f>IF(ISNUMBER(Q24),(LOOKUP(2,1/(U$3:U23&lt;&gt;""),U$3:U23)*Q24),"")</f>
        <v/>
      </c>
      <c r="W24" t="str">
        <f>IF(ISNUMBER(R24),(LOOKUP(2,1/(V$3:V23&lt;&gt;""),V$3:V23)*R24),"")</f>
        <v/>
      </c>
      <c r="X24" t="str">
        <f>IF(ISNUMBER(S24),(LOOKUP(2,1/(W$3:W23&lt;&gt;""),W$3:W23)*S24),"")</f>
        <v/>
      </c>
      <c r="Y24">
        <f>IF(ISNUMBER(T24),(LOOKUP(2,1/(X$3:X23&lt;&gt;""),X$3:X23)*T24),"")</f>
        <v>1125000</v>
      </c>
      <c r="Z24" t="str">
        <f>IF(ISNUMBER(U24),IF(AND(V24="",V25=""),F24,""),IF(AND(ISNUMBER(O24),ISNUMBER(O23)),IF((AND(O24&lt;&gt;O23,O24&lt;&gt;O25)),E24,""),""))</f>
        <v/>
      </c>
      <c r="AA24" t="str">
        <f>IF(ISNUMBER(V24),IF(AND(W24="",W25=""),G24,""),"")</f>
        <v/>
      </c>
      <c r="AB24" t="str">
        <f>IF(ISNUMBER(W24),IF(AND(X24="",X25=""),H24,""),"")</f>
        <v/>
      </c>
      <c r="AC24" t="str">
        <f>IF(ISNUMBER(X24),IF(AND(Y24="",Y25=""),I24,""),"")</f>
        <v/>
      </c>
      <c r="AD24" t="str">
        <f>IF(ISNUMBER(Y24),IF(AND(Z24="",Z25=""),J24,""),"")</f>
        <v>a-7110</v>
      </c>
      <c r="AE24" t="str">
        <f>_xlfn.XLOOKUP("*",Z24:AD24,Z24:AD24,"",1)</f>
        <v>a-7110</v>
      </c>
      <c r="AF24">
        <f>IF(AND(AE24&lt;&gt;"",MAX(U24:Y24)&gt;0),IF(MAX(U24:Y24)&gt;0,MAX(U24:Y24),""),N24)</f>
        <v>1125000</v>
      </c>
      <c r="AG24">
        <f>IF(AE24="","",IF(COUNTIF(AE$3:AE23,AE24)&gt;0,"",SUMIF(AE$3:AE$25,AE24,AF$3:AF$25)))</f>
        <v>1125000</v>
      </c>
      <c r="AH24" t="str">
        <f>IF(AG24&lt;&gt;"",AE24,"")</f>
        <v>a-7110</v>
      </c>
      <c r="AI24">
        <f>AG24</f>
        <v>1125000</v>
      </c>
    </row>
    <row r="25" spans="2:35" x14ac:dyDescent="0.25">
      <c r="I25" t="s">
        <v>24</v>
      </c>
      <c r="J25">
        <v>10</v>
      </c>
      <c r="N25" t="str">
        <f>IF(E25&lt;&gt;"",F25,"")</f>
        <v/>
      </c>
      <c r="O25">
        <f>IF(ISNUMBER(N25),N25,O24)</f>
        <v>30</v>
      </c>
      <c r="P25" t="str">
        <f>IF(ISNUMBER(G25),G25,"")</f>
        <v/>
      </c>
      <c r="Q25" t="str">
        <f>IF(ISNUMBER(H25),H25,"")</f>
        <v/>
      </c>
      <c r="R25" t="str">
        <f>IF(ISNUMBER(I25),I25,"")</f>
        <v/>
      </c>
      <c r="S25">
        <f>IF(ISNUMBER(J25),J25,"")</f>
        <v>10</v>
      </c>
      <c r="T25" t="str">
        <f>IF(ISNUMBER(K25),K25,"")</f>
        <v/>
      </c>
      <c r="U25" t="str">
        <f>IF(ISNUMBER(P25),(P25*O25),"")</f>
        <v/>
      </c>
      <c r="V25" t="str">
        <f>IF(ISNUMBER(Q25),(LOOKUP(2,1/(U$3:U24&lt;&gt;""),U$3:U24)*Q25),"")</f>
        <v/>
      </c>
      <c r="W25" t="str">
        <f>IF(ISNUMBER(R25),(LOOKUP(2,1/(V$3:V24&lt;&gt;""),V$3:V24)*R25),"")</f>
        <v/>
      </c>
      <c r="X25">
        <f>IF(ISNUMBER(S25),(LOOKUP(2,1/(W$3:W24&lt;&gt;""),W$3:W24)*S25),"")</f>
        <v>450000</v>
      </c>
      <c r="Y25" t="str">
        <f>IF(ISNUMBER(T25),(LOOKUP(2,1/(X$3:X24&lt;&gt;""),X$3:X24)*T25),"")</f>
        <v/>
      </c>
      <c r="Z25" t="str">
        <f>IF(ISNUMBER(U25),IF(AND(V25="",V26=""),F25,""),IF(AND(ISNUMBER(O25),ISNUMBER(O24)),IF((AND(O25&lt;&gt;O24,O25&lt;&gt;O26)),E25,""),""))</f>
        <v/>
      </c>
      <c r="AA25" t="str">
        <f>IF(ISNUMBER(V25),IF(AND(W25="",W26=""),G25,""),"")</f>
        <v/>
      </c>
      <c r="AB25" t="str">
        <f>IF(ISNUMBER(W25),IF(AND(X25="",X26=""),H25,""),"")</f>
        <v/>
      </c>
      <c r="AC25" t="str">
        <f>IF(ISNUMBER(X25),IF(AND(Y25="",Y26=""),I25,""),"")</f>
        <v>a-7200</v>
      </c>
      <c r="AD25" t="str">
        <f>IF(ISNUMBER(Y25),IF(AND(Z25="",Z26=""),J25,""),"")</f>
        <v/>
      </c>
      <c r="AE25" t="str">
        <f>_xlfn.XLOOKUP("*",Z25:AD25,Z25:AD25,"",1)</f>
        <v>a-7200</v>
      </c>
      <c r="AF25">
        <f>IF(AND(AE25&lt;&gt;"",MAX(U25:Y25)&gt;0),IF(MAX(U25:Y25)&gt;0,MAX(U25:Y25),""),N25)</f>
        <v>450000</v>
      </c>
      <c r="AG25">
        <f>IF(AE25="","",IF(COUNTIF(AE$3:AE24,AE25)&gt;0,"",SUMIF(AE$3:AE$25,AE25,AF$3:AF$25)))</f>
        <v>450000</v>
      </c>
      <c r="AH25" t="str">
        <f>IF(AG25&lt;&gt;"",AE25,"")</f>
        <v>a-7200</v>
      </c>
      <c r="AI25">
        <f>AG25</f>
        <v>450000</v>
      </c>
    </row>
    <row r="26" spans="2:35" x14ac:dyDescent="0.25">
      <c r="Z26" t="str">
        <f>IF(ISNUMBER(U26),IF(AND(V26="",V27=""),F26,""),"")</f>
        <v/>
      </c>
      <c r="AG26" t="str">
        <f>IF(AE26="","",IF(COUNTIF(AE25:AE26,AE26)&gt;0,"",SUMIF(AE26:AE48,AE26,AF26:AF48)))</f>
        <v/>
      </c>
    </row>
  </sheetData>
  <pageMargins left="0.393701" right="0.393701" top="0.393701" bottom="0.393701" header="0.393701" footer="0.393701"/>
  <pageSetup paperSize="9" pageOrder="overThenDown" scale="100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demo_bom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2026-08-10T10:41:43Z</dcterms:created>
  <dcterms:modified xsi:type="dcterms:W3CDTF">2026-08-10T10:49:17Z</dcterms:modified>
</cp:coreProperties>
</file>